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RS10\2018RS10MA\Nachschreibtermin\"/>
    </mc:Choice>
  </mc:AlternateContent>
  <bookViews>
    <workbookView xWindow="360" yWindow="120" windowWidth="15195" windowHeight="12525" tabRatio="693"/>
  </bookViews>
  <sheets>
    <sheet name="2019 Ma_HT_RS10" sheetId="7" r:id="rId1"/>
  </sheets>
  <definedNames>
    <definedName name="_xlnm.Print_Area" localSheetId="0">'2019 Ma_HT_RS10'!$A$1:$AD$51</definedName>
  </definedNames>
  <calcPr calcId="152511"/>
</workbook>
</file>

<file path=xl/calcChain.xml><?xml version="1.0" encoding="utf-8"?>
<calcChain xmlns="http://schemas.openxmlformats.org/spreadsheetml/2006/main">
  <c r="T44" i="7" l="1"/>
  <c r="T45" i="7"/>
  <c r="AE36" i="7" l="1"/>
  <c r="AE37" i="7" s="1"/>
  <c r="AE38" i="7" s="1"/>
  <c r="AE39" i="7" s="1"/>
  <c r="AE40" i="7" s="1"/>
  <c r="AE41" i="7" s="1"/>
  <c r="AE42" i="7" s="1"/>
  <c r="AE43" i="7" s="1"/>
  <c r="AE44" i="7" s="1"/>
  <c r="AE45" i="7" s="1"/>
  <c r="AE46" i="7" s="1"/>
  <c r="AE47" i="7" s="1"/>
  <c r="AE48" i="7" s="1"/>
  <c r="AE49" i="7" s="1"/>
  <c r="AE50" i="7" s="1"/>
  <c r="AE51" i="7" s="1"/>
  <c r="AE52" i="7" s="1"/>
  <c r="AE53" i="7" s="1"/>
  <c r="AE54" i="7" s="1"/>
  <c r="AE55" i="7" s="1"/>
  <c r="AE56" i="7" s="1"/>
  <c r="AE57" i="7" s="1"/>
  <c r="AE58" i="7" s="1"/>
  <c r="AE59" i="7" s="1"/>
  <c r="AE60" i="7" s="1"/>
  <c r="AE61" i="7" s="1"/>
  <c r="U18" i="7" l="1"/>
  <c r="U39" i="7"/>
  <c r="U38" i="7"/>
  <c r="U37" i="7"/>
  <c r="U36" i="7"/>
  <c r="U35" i="7"/>
  <c r="U34" i="7"/>
  <c r="U33" i="7"/>
  <c r="U32" i="7"/>
  <c r="U31" i="7"/>
  <c r="U30" i="7"/>
  <c r="U29" i="7"/>
  <c r="U28" i="7"/>
  <c r="U27" i="7"/>
  <c r="U26" i="7"/>
  <c r="U25" i="7"/>
  <c r="U24" i="7"/>
  <c r="U23" i="7"/>
  <c r="U22" i="7"/>
  <c r="U21" i="7"/>
  <c r="U20" i="7"/>
  <c r="U19" i="7"/>
  <c r="U17" i="7"/>
  <c r="U16" i="7"/>
  <c r="U15" i="7"/>
  <c r="U14" i="7"/>
  <c r="U13" i="7"/>
  <c r="U12" i="7"/>
  <c r="U11" i="7"/>
  <c r="U10" i="7"/>
  <c r="U9" i="7"/>
  <c r="U8" i="7"/>
  <c r="U7" i="7"/>
  <c r="U6" i="7"/>
  <c r="Z4" i="7"/>
  <c r="Z39" i="7" l="1"/>
  <c r="AA39" i="7" s="1"/>
  <c r="AB39" i="7" s="1"/>
  <c r="Z38" i="7"/>
  <c r="AA38" i="7" s="1"/>
  <c r="AB38" i="7" s="1"/>
  <c r="Z37" i="7"/>
  <c r="AA37" i="7" s="1"/>
  <c r="AB37" i="7" s="1"/>
  <c r="Z36" i="7"/>
  <c r="AA36" i="7" s="1"/>
  <c r="AB36" i="7" s="1"/>
  <c r="Z35" i="7"/>
  <c r="AA35" i="7" s="1"/>
  <c r="AB35" i="7" s="1"/>
  <c r="Z34" i="7"/>
  <c r="AA34" i="7" s="1"/>
  <c r="AB34" i="7" s="1"/>
  <c r="Z33" i="7"/>
  <c r="AA33" i="7" s="1"/>
  <c r="AB33" i="7" s="1"/>
  <c r="Z32" i="7"/>
  <c r="AA32" i="7" s="1"/>
  <c r="AB32" i="7" s="1"/>
  <c r="Z31" i="7"/>
  <c r="AA31" i="7" s="1"/>
  <c r="AB31" i="7" s="1"/>
  <c r="Z30" i="7"/>
  <c r="AA30" i="7" s="1"/>
  <c r="AB30" i="7" s="1"/>
  <c r="Z29" i="7"/>
  <c r="AA29" i="7" s="1"/>
  <c r="AB29" i="7" s="1"/>
  <c r="Z28" i="7"/>
  <c r="AA28" i="7" s="1"/>
  <c r="AB28" i="7" s="1"/>
  <c r="Z27" i="7"/>
  <c r="AA27" i="7" s="1"/>
  <c r="AB27" i="7" s="1"/>
  <c r="Z26" i="7"/>
  <c r="AA26" i="7" s="1"/>
  <c r="AB26" i="7" s="1"/>
  <c r="Z25" i="7"/>
  <c r="AA25" i="7" s="1"/>
  <c r="AB25" i="7" s="1"/>
  <c r="Z24" i="7"/>
  <c r="AA24" i="7" s="1"/>
  <c r="AB24" i="7" s="1"/>
  <c r="Z23" i="7"/>
  <c r="AA23" i="7" s="1"/>
  <c r="AB23" i="7" s="1"/>
  <c r="Z22" i="7"/>
  <c r="AA22" i="7" s="1"/>
  <c r="AB22" i="7" s="1"/>
  <c r="Z21" i="7"/>
  <c r="AA21" i="7" s="1"/>
  <c r="AB21" i="7" s="1"/>
  <c r="Z20" i="7"/>
  <c r="AA20" i="7" s="1"/>
  <c r="AB20" i="7" s="1"/>
  <c r="Z19" i="7"/>
  <c r="AA19" i="7" s="1"/>
  <c r="AB19" i="7" s="1"/>
  <c r="Z18" i="7"/>
  <c r="AA18" i="7" s="1"/>
  <c r="AB18" i="7" s="1"/>
  <c r="Z17" i="7"/>
  <c r="AA17" i="7" s="1"/>
  <c r="AB17" i="7" s="1"/>
  <c r="Z16" i="7"/>
  <c r="AA16" i="7" s="1"/>
  <c r="AB16" i="7" s="1"/>
  <c r="Z15" i="7"/>
  <c r="AA15" i="7" s="1"/>
  <c r="AB15" i="7" s="1"/>
  <c r="Z14" i="7"/>
  <c r="AA14" i="7" s="1"/>
  <c r="AB14" i="7" s="1"/>
  <c r="Z13" i="7"/>
  <c r="AA13" i="7" s="1"/>
  <c r="AB13" i="7" s="1"/>
  <c r="Z12" i="7"/>
  <c r="AA12" i="7" s="1"/>
  <c r="AB12" i="7" s="1"/>
  <c r="Z11" i="7"/>
  <c r="AA11" i="7" s="1"/>
  <c r="AB11" i="7" s="1"/>
  <c r="Z10" i="7"/>
  <c r="AA10" i="7" s="1"/>
  <c r="AB10" i="7" s="1"/>
  <c r="Z9" i="7"/>
  <c r="AA9" i="7" s="1"/>
  <c r="AB9" i="7" s="1"/>
  <c r="Z8" i="7"/>
  <c r="AA8" i="7" s="1"/>
  <c r="AB8" i="7" s="1"/>
  <c r="Z7" i="7"/>
  <c r="AA7" i="7" s="1"/>
  <c r="AB7" i="7" s="1"/>
  <c r="Z6" i="7"/>
  <c r="AA6" i="7" s="1"/>
  <c r="AK7" i="7" l="1"/>
  <c r="AK8" i="7"/>
  <c r="AJ5" i="7"/>
  <c r="AJ8" i="7"/>
  <c r="AJ7" i="7"/>
  <c r="AK6" i="7"/>
  <c r="AK5" i="7"/>
  <c r="AJ6" i="7"/>
  <c r="AH8" i="7" l="1"/>
  <c r="AG8" i="7"/>
  <c r="AH7" i="7"/>
  <c r="AG7" i="7"/>
  <c r="AH6" i="7"/>
  <c r="AG6" i="7"/>
  <c r="AH5" i="7"/>
  <c r="AG5" i="7"/>
  <c r="Q45" i="7"/>
  <c r="P45" i="7"/>
  <c r="O45" i="7"/>
  <c r="N45" i="7"/>
  <c r="M45" i="7"/>
  <c r="L45" i="7"/>
  <c r="K45" i="7"/>
  <c r="J45" i="7"/>
  <c r="W49" i="7" l="1"/>
  <c r="W50" i="7" s="1"/>
  <c r="Y49" i="7"/>
  <c r="Y50" i="7" s="1"/>
  <c r="V49" i="7"/>
  <c r="V50" i="7" s="1"/>
  <c r="X49" i="7"/>
  <c r="X50" i="7" s="1"/>
  <c r="Q44" i="7"/>
  <c r="P44" i="7"/>
  <c r="O44" i="7"/>
  <c r="N44" i="7"/>
  <c r="M44" i="7"/>
  <c r="L44" i="7"/>
  <c r="K44" i="7"/>
  <c r="J44" i="7"/>
  <c r="I45" i="7" l="1"/>
  <c r="I44" i="7"/>
  <c r="AC46" i="7" l="1"/>
  <c r="X45" i="7" l="1"/>
  <c r="V45" i="7"/>
  <c r="S45" i="7"/>
  <c r="H45" i="7"/>
  <c r="G45" i="7"/>
  <c r="F45" i="7"/>
  <c r="E45" i="7"/>
  <c r="D45" i="7"/>
  <c r="C45" i="7"/>
  <c r="AA44" i="7"/>
  <c r="Z44" i="7"/>
  <c r="X44" i="7"/>
  <c r="V44" i="7"/>
  <c r="U44" i="7"/>
  <c r="S44" i="7"/>
  <c r="R44" i="7"/>
  <c r="H44" i="7"/>
  <c r="G44" i="7"/>
  <c r="F44" i="7"/>
  <c r="E44" i="7"/>
  <c r="D44" i="7"/>
  <c r="C44" i="7"/>
  <c r="U4" i="7"/>
  <c r="AA4" i="7" s="1"/>
  <c r="R45" i="7" l="1"/>
  <c r="AB6" i="7"/>
  <c r="U45" i="7"/>
  <c r="Z45" i="7"/>
  <c r="AA45" i="7" l="1"/>
  <c r="J49" i="7"/>
  <c r="H49" i="7" l="1"/>
  <c r="C49" i="7"/>
  <c r="D49" i="7"/>
  <c r="E49" i="7"/>
  <c r="F49" i="7"/>
  <c r="G49" i="7"/>
</calcChain>
</file>

<file path=xl/comments1.xml><?xml version="1.0" encoding="utf-8"?>
<comments xmlns="http://schemas.openxmlformats.org/spreadsheetml/2006/main">
  <authors>
    <author>Köppen-Castrop, Gudrun (MK)</author>
  </authors>
  <commentList>
    <comment ref="U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Z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AA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sharedStrings.xml><?xml version="1.0" encoding="utf-8"?>
<sst xmlns="http://schemas.openxmlformats.org/spreadsheetml/2006/main" count="49" uniqueCount="47">
  <si>
    <t>1a</t>
  </si>
  <si>
    <t>1b</t>
  </si>
  <si>
    <t>Aufgaben-
spiegel</t>
  </si>
  <si>
    <t>maximale 
Punktzahl</t>
  </si>
  <si>
    <t>Mathematik</t>
  </si>
  <si>
    <t>NR</t>
  </si>
  <si>
    <t>Note</t>
  </si>
  <si>
    <t>Name</t>
  </si>
  <si>
    <t>Summe</t>
  </si>
  <si>
    <t>2a</t>
  </si>
  <si>
    <t>2b</t>
  </si>
  <si>
    <t>Bitte die erreichte Punktzahl eintragen!</t>
  </si>
  <si>
    <t>∑</t>
  </si>
  <si>
    <t>Vornote</t>
  </si>
  <si>
    <t>Notenspiegel
Prüfung</t>
  </si>
  <si>
    <t>Durchschnitt</t>
  </si>
  <si>
    <t>Hauptteil 1</t>
  </si>
  <si>
    <t>4a</t>
  </si>
  <si>
    <t>4b</t>
  </si>
  <si>
    <t>5a</t>
  </si>
  <si>
    <t>5b</t>
  </si>
  <si>
    <t>6a</t>
  </si>
  <si>
    <t>6b</t>
  </si>
  <si>
    <t>6c</t>
  </si>
  <si>
    <t>Wahlaufgabe</t>
  </si>
  <si>
    <t>W1</t>
  </si>
  <si>
    <t>W2</t>
  </si>
  <si>
    <t>Wahlaufgaben</t>
  </si>
  <si>
    <t>Nr.1</t>
  </si>
  <si>
    <t>Nr.2</t>
  </si>
  <si>
    <t>Statistik der Wahlaufgaben</t>
  </si>
  <si>
    <t>Anzahl der Schüler</t>
  </si>
  <si>
    <t>durchschnittlich erreichte Punkte</t>
  </si>
  <si>
    <t>In den Spalten Nr.1 und Nr.2 die gewählte Aufgabe angeben.</t>
  </si>
  <si>
    <t xml:space="preserve">Durch-schnitt* </t>
  </si>
  <si>
    <t>*Wert wird bei der Rückmeldung auto-matisch berechnet.</t>
  </si>
  <si>
    <t>H1</t>
  </si>
  <si>
    <t xml:space="preserve">RS 10 </t>
  </si>
  <si>
    <t>5c</t>
  </si>
  <si>
    <t>6d</t>
  </si>
  <si>
    <t xml:space="preserve">Hauptteil 2 </t>
  </si>
  <si>
    <t>ABA 2019</t>
  </si>
  <si>
    <t>Nachschreibtermin 20.05.2019</t>
  </si>
  <si>
    <t>einzutragende Ergebnisse für ABA 2019 Nachschreibtermin RS 10</t>
  </si>
  <si>
    <t>2c</t>
  </si>
  <si>
    <t>7a</t>
  </si>
  <si>
    <t>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</si>
</sst>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9"/>
      <color indexed="81"/>
      <name val="Segoe UI"/>
      <charset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center"/>
    </xf>
    <xf numFmtId="0" fontId="0" fillId="3" borderId="16" xfId="0" applyFill="1" applyBorder="1" applyAlignment="1" applyProtection="1">
      <alignment horizontal="center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3" borderId="16" xfId="0" applyFont="1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2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/>
    </xf>
    <xf numFmtId="0" fontId="0" fillId="3" borderId="21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2" borderId="0" xfId="0" applyFill="1" applyBorder="1" applyAlignment="1" applyProtection="1"/>
    <xf numFmtId="0" fontId="1" fillId="2" borderId="4" xfId="0" applyNumberFormat="1" applyFont="1" applyFill="1" applyBorder="1" applyAlignment="1" applyProtection="1">
      <alignment horizontal="center" vertical="center"/>
    </xf>
    <xf numFmtId="0" fontId="2" fillId="4" borderId="6" xfId="0" applyFont="1" applyFill="1" applyBorder="1" applyProtection="1"/>
    <xf numFmtId="0" fontId="3" fillId="4" borderId="7" xfId="0" applyFont="1" applyFill="1" applyBorder="1" applyProtection="1"/>
    <xf numFmtId="0" fontId="4" fillId="4" borderId="7" xfId="0" applyFont="1" applyFill="1" applyBorder="1" applyProtection="1"/>
    <xf numFmtId="0" fontId="0" fillId="4" borderId="15" xfId="0" applyFill="1" applyBorder="1" applyProtection="1"/>
    <xf numFmtId="0" fontId="4" fillId="4" borderId="5" xfId="0" applyFont="1" applyFill="1" applyBorder="1" applyProtection="1"/>
    <xf numFmtId="0" fontId="6" fillId="4" borderId="5" xfId="0" applyFont="1" applyFill="1" applyBorder="1" applyProtection="1"/>
    <xf numFmtId="0" fontId="0" fillId="4" borderId="5" xfId="0" applyFill="1" applyBorder="1" applyProtection="1"/>
    <xf numFmtId="0" fontId="1" fillId="4" borderId="5" xfId="0" applyFont="1" applyFill="1" applyBorder="1" applyProtection="1"/>
    <xf numFmtId="0" fontId="0" fillId="4" borderId="20" xfId="0" applyFill="1" applyBorder="1" applyProtection="1"/>
    <xf numFmtId="0" fontId="0" fillId="4" borderId="16" xfId="0" applyFill="1" applyBorder="1" applyProtection="1"/>
    <xf numFmtId="0" fontId="1" fillId="4" borderId="16" xfId="0" applyFont="1" applyFill="1" applyBorder="1" applyAlignment="1" applyProtection="1">
      <alignment horizontal="center" vertical="center"/>
    </xf>
    <xf numFmtId="0" fontId="0" fillId="4" borderId="8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2" fillId="4" borderId="7" xfId="0" applyFont="1" applyFill="1" applyBorder="1" applyProtection="1"/>
    <xf numFmtId="0" fontId="8" fillId="4" borderId="7" xfId="0" applyFont="1" applyFill="1" applyBorder="1" applyProtection="1"/>
    <xf numFmtId="0" fontId="0" fillId="4" borderId="7" xfId="0" applyFill="1" applyBorder="1" applyProtection="1"/>
    <xf numFmtId="0" fontId="0" fillId="4" borderId="13" xfId="0" applyFill="1" applyBorder="1" applyProtection="1"/>
    <xf numFmtId="0" fontId="0" fillId="4" borderId="14" xfId="0" applyFill="1" applyBorder="1" applyProtection="1"/>
    <xf numFmtId="0" fontId="0" fillId="5" borderId="7" xfId="0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/>
    <xf numFmtId="0" fontId="0" fillId="5" borderId="0" xfId="0" applyFill="1" applyBorder="1" applyAlignment="1" applyProtection="1"/>
    <xf numFmtId="0" fontId="0" fillId="5" borderId="3" xfId="0" applyFill="1" applyBorder="1" applyAlignment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8" xfId="0" applyFont="1" applyFill="1" applyBorder="1" applyAlignment="1" applyProtection="1">
      <alignment horizontal="center" vertical="center"/>
    </xf>
    <xf numFmtId="0" fontId="0" fillId="5" borderId="19" xfId="0" applyFill="1" applyBorder="1" applyProtection="1"/>
    <xf numFmtId="0" fontId="1" fillId="5" borderId="12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 vertical="top" wrapText="1"/>
    </xf>
    <xf numFmtId="0" fontId="0" fillId="5" borderId="0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  <xf numFmtId="0" fontId="0" fillId="5" borderId="3" xfId="0" applyFill="1" applyBorder="1" applyProtection="1"/>
    <xf numFmtId="0" fontId="1" fillId="5" borderId="0" xfId="0" applyNumberFormat="1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5" borderId="5" xfId="0" applyFont="1" applyFill="1" applyBorder="1" applyAlignment="1" applyProtection="1">
      <alignment horizontal="center" vertical="center"/>
    </xf>
    <xf numFmtId="0" fontId="0" fillId="5" borderId="14" xfId="0" applyFill="1" applyBorder="1" applyProtection="1"/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/>
    </xf>
    <xf numFmtId="0" fontId="1" fillId="5" borderId="7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164" fontId="1" fillId="6" borderId="4" xfId="0" applyNumberFormat="1" applyFont="1" applyFill="1" applyBorder="1" applyAlignment="1" applyProtection="1">
      <alignment horizontal="center" vertical="center"/>
    </xf>
    <xf numFmtId="164" fontId="1" fillId="6" borderId="17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/>
    </xf>
    <xf numFmtId="0" fontId="1" fillId="5" borderId="0" xfId="0" applyFont="1" applyFill="1" applyBorder="1" applyAlignment="1" applyProtection="1">
      <alignment vertical="center"/>
    </xf>
    <xf numFmtId="0" fontId="1" fillId="6" borderId="29" xfId="0" applyFont="1" applyFill="1" applyBorder="1" applyAlignment="1" applyProtection="1">
      <alignment horizontal="center" vertical="center"/>
    </xf>
    <xf numFmtId="0" fontId="1" fillId="6" borderId="3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left" vertical="center"/>
    </xf>
    <xf numFmtId="0" fontId="9" fillId="6" borderId="0" xfId="0" applyFont="1" applyFill="1" applyBorder="1" applyAlignment="1" applyProtection="1">
      <alignment horizontal="left" vertical="center" wrapText="1"/>
    </xf>
    <xf numFmtId="0" fontId="1" fillId="6" borderId="0" xfId="0" applyFont="1" applyFill="1" applyBorder="1" applyAlignment="1" applyProtection="1">
      <alignment horizontal="left" vertical="center" wrapText="1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5" borderId="31" xfId="0" applyFont="1" applyFill="1" applyBorder="1" applyAlignment="1" applyProtection="1">
      <alignment horizontal="left" vertical="center" wrapText="1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1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center" vertical="center"/>
    </xf>
    <xf numFmtId="0" fontId="1" fillId="5" borderId="21" xfId="0" applyFont="1" applyFill="1" applyBorder="1" applyAlignment="1" applyProtection="1">
      <alignment horizontal="center" vertical="top" wrapText="1"/>
    </xf>
    <xf numFmtId="0" fontId="1" fillId="5" borderId="28" xfId="0" applyFont="1" applyFill="1" applyBorder="1" applyAlignment="1" applyProtection="1">
      <alignment horizontal="center" vertical="top" wrapText="1"/>
    </xf>
    <xf numFmtId="0" fontId="1" fillId="4" borderId="32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AZ63"/>
  <sheetViews>
    <sheetView showGridLines="0" tabSelected="1" zoomScaleNormal="100" workbookViewId="0">
      <selection activeCell="B6" sqref="B6"/>
    </sheetView>
  </sheetViews>
  <sheetFormatPr baseColWidth="10" defaultColWidth="7" defaultRowHeight="12.75" zeroHeight="1" x14ac:dyDescent="0.2"/>
  <cols>
    <col min="1" max="1" width="4.7109375" style="15" customWidth="1"/>
    <col min="2" max="2" width="29.28515625" style="15" customWidth="1"/>
    <col min="3" max="3" width="6.7109375" style="15" customWidth="1"/>
    <col min="4" max="20" width="4.7109375" style="15" customWidth="1"/>
    <col min="21" max="21" width="6.7109375" style="15" customWidth="1"/>
    <col min="22" max="25" width="5.7109375" style="15" customWidth="1"/>
    <col min="26" max="26" width="6.7109375" style="15" customWidth="1"/>
    <col min="27" max="27" width="8.7109375" style="15" customWidth="1"/>
    <col min="28" max="28" width="7.7109375" style="15" customWidth="1"/>
    <col min="29" max="29" width="12.7109375" style="15" customWidth="1"/>
    <col min="30" max="30" width="3.42578125" style="15" customWidth="1"/>
    <col min="31" max="38" width="0" style="15" hidden="1" customWidth="1"/>
    <col min="39" max="16383" width="7" style="15"/>
    <col min="16384" max="16384" width="1.140625" style="15" customWidth="1"/>
  </cols>
  <sheetData>
    <row r="1" spans="1:52" s="14" customFormat="1" ht="16.5" thickTop="1" x14ac:dyDescent="0.25">
      <c r="A1" s="37"/>
      <c r="B1" s="38" t="s">
        <v>4</v>
      </c>
      <c r="C1" s="39" t="s">
        <v>37</v>
      </c>
      <c r="D1" s="38"/>
      <c r="E1" s="38"/>
      <c r="F1" s="38"/>
      <c r="G1" s="39" t="s">
        <v>42</v>
      </c>
      <c r="H1" s="38"/>
      <c r="I1" s="38"/>
      <c r="J1" s="38"/>
      <c r="K1" s="38"/>
      <c r="L1" s="38"/>
      <c r="M1" s="38"/>
      <c r="N1" s="38"/>
      <c r="O1" s="38"/>
      <c r="P1" s="38"/>
      <c r="Q1" s="38"/>
      <c r="R1" s="52"/>
      <c r="S1" s="38"/>
      <c r="T1" s="38"/>
      <c r="U1" s="38"/>
      <c r="V1" s="53" t="s">
        <v>33</v>
      </c>
      <c r="W1" s="38"/>
      <c r="X1" s="39"/>
      <c r="Y1" s="38"/>
      <c r="Z1" s="38"/>
      <c r="AA1" s="38"/>
      <c r="AB1" s="54"/>
      <c r="AC1" s="55"/>
      <c r="AD1" s="13"/>
    </row>
    <row r="2" spans="1:52" ht="16.5" thickBot="1" x14ac:dyDescent="0.3">
      <c r="A2" s="40"/>
      <c r="B2" s="41" t="s">
        <v>41</v>
      </c>
      <c r="C2" s="42" t="s">
        <v>16</v>
      </c>
      <c r="D2" s="43"/>
      <c r="E2" s="44"/>
      <c r="F2" s="42" t="s">
        <v>40</v>
      </c>
      <c r="G2" s="42"/>
      <c r="H2" s="44"/>
      <c r="I2" s="44"/>
      <c r="J2" s="44"/>
      <c r="K2" s="44"/>
      <c r="L2" s="44"/>
      <c r="M2" s="44"/>
      <c r="N2" s="44"/>
      <c r="O2" s="44"/>
      <c r="P2" s="44"/>
      <c r="Q2" s="44"/>
      <c r="R2" s="42"/>
      <c r="S2" s="42"/>
      <c r="T2" s="43"/>
      <c r="U2" s="43"/>
      <c r="V2" s="42" t="s">
        <v>27</v>
      </c>
      <c r="W2" s="43"/>
      <c r="X2" s="43"/>
      <c r="Y2" s="43"/>
      <c r="Z2" s="43"/>
      <c r="AA2" s="43"/>
      <c r="AB2" s="43"/>
      <c r="AC2" s="56"/>
    </row>
    <row r="3" spans="1:52" ht="13.5" thickTop="1" x14ac:dyDescent="0.2">
      <c r="A3" s="45"/>
      <c r="B3" s="46"/>
      <c r="C3" s="47" t="s">
        <v>36</v>
      </c>
      <c r="D3" s="47" t="s">
        <v>0</v>
      </c>
      <c r="E3" s="47" t="s">
        <v>1</v>
      </c>
      <c r="F3" s="47" t="s">
        <v>9</v>
      </c>
      <c r="G3" s="47" t="s">
        <v>10</v>
      </c>
      <c r="H3" s="47" t="s">
        <v>44</v>
      </c>
      <c r="I3" s="47">
        <v>3</v>
      </c>
      <c r="J3" s="47" t="s">
        <v>17</v>
      </c>
      <c r="K3" s="47" t="s">
        <v>18</v>
      </c>
      <c r="L3" s="47" t="s">
        <v>19</v>
      </c>
      <c r="M3" s="47" t="s">
        <v>20</v>
      </c>
      <c r="N3" s="47" t="s">
        <v>38</v>
      </c>
      <c r="O3" s="47" t="s">
        <v>21</v>
      </c>
      <c r="P3" s="47" t="s">
        <v>22</v>
      </c>
      <c r="Q3" s="47" t="s">
        <v>23</v>
      </c>
      <c r="R3" s="47" t="s">
        <v>39</v>
      </c>
      <c r="S3" s="47" t="s">
        <v>45</v>
      </c>
      <c r="T3" s="47" t="s">
        <v>46</v>
      </c>
      <c r="U3" s="16" t="s">
        <v>12</v>
      </c>
      <c r="V3" s="47" t="s">
        <v>25</v>
      </c>
      <c r="W3" s="47" t="s">
        <v>28</v>
      </c>
      <c r="X3" s="47" t="s">
        <v>26</v>
      </c>
      <c r="Y3" s="47" t="s">
        <v>29</v>
      </c>
      <c r="Z3" s="16" t="s">
        <v>12</v>
      </c>
      <c r="AA3" s="17" t="s">
        <v>8</v>
      </c>
      <c r="AB3" s="18"/>
      <c r="AC3" s="99" t="s">
        <v>13</v>
      </c>
      <c r="AD3" s="13"/>
      <c r="AE3" s="13"/>
    </row>
    <row r="4" spans="1:52" ht="26.25" thickBot="1" x14ac:dyDescent="0.25">
      <c r="A4" s="48"/>
      <c r="B4" s="49" t="s">
        <v>3</v>
      </c>
      <c r="C4" s="50">
        <v>28</v>
      </c>
      <c r="D4" s="50">
        <v>2</v>
      </c>
      <c r="E4" s="50">
        <v>2</v>
      </c>
      <c r="F4" s="50">
        <v>2</v>
      </c>
      <c r="G4" s="50">
        <v>2</v>
      </c>
      <c r="H4" s="50">
        <v>1</v>
      </c>
      <c r="I4" s="50">
        <v>2</v>
      </c>
      <c r="J4" s="50">
        <v>4</v>
      </c>
      <c r="K4" s="50">
        <v>3</v>
      </c>
      <c r="L4" s="50">
        <v>2</v>
      </c>
      <c r="M4" s="50">
        <v>2</v>
      </c>
      <c r="N4" s="50">
        <v>2</v>
      </c>
      <c r="O4" s="50">
        <v>1</v>
      </c>
      <c r="P4" s="50">
        <v>2</v>
      </c>
      <c r="Q4" s="50">
        <v>2</v>
      </c>
      <c r="R4" s="50">
        <v>2</v>
      </c>
      <c r="S4" s="50">
        <v>2</v>
      </c>
      <c r="T4" s="50">
        <v>3</v>
      </c>
      <c r="U4" s="20">
        <f>SUM(D4:T4)</f>
        <v>36</v>
      </c>
      <c r="V4" s="50">
        <v>10</v>
      </c>
      <c r="W4" s="50"/>
      <c r="X4" s="50">
        <v>10</v>
      </c>
      <c r="Y4" s="50"/>
      <c r="Z4" s="21">
        <f>SUM(V4,X4)</f>
        <v>20</v>
      </c>
      <c r="AA4" s="21">
        <f>SUM(C4+U4+Z4)</f>
        <v>84</v>
      </c>
      <c r="AB4" s="22" t="s">
        <v>6</v>
      </c>
      <c r="AC4" s="100"/>
      <c r="AD4" s="13"/>
      <c r="AE4" s="13"/>
    </row>
    <row r="5" spans="1:52" s="24" customFormat="1" ht="13.5" thickBot="1" x14ac:dyDescent="0.25">
      <c r="A5" s="51" t="s">
        <v>5</v>
      </c>
      <c r="B5" s="50" t="s">
        <v>7</v>
      </c>
      <c r="C5" s="102" t="s">
        <v>11</v>
      </c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4"/>
      <c r="AB5" s="17"/>
      <c r="AC5" s="101"/>
      <c r="AD5" s="23"/>
      <c r="AE5" s="24">
        <v>0</v>
      </c>
      <c r="AG5" s="36" t="str">
        <f>IF(COUNT($W$6:$W$39)=0," ",COUNTIF($W$6:$W$39,1))</f>
        <v xml:space="preserve"> </v>
      </c>
      <c r="AH5" s="36" t="str">
        <f>IF(COUNT($Y$6:$Y$39)=0," ",COUNTIF($Y$6:$Y$39,1))</f>
        <v xml:space="preserve"> </v>
      </c>
      <c r="AJ5" s="19" t="str">
        <f>IFERROR(AVERAGEIF($W$6:$W$39,"1",$V$6:$V$39),"0")</f>
        <v>0</v>
      </c>
      <c r="AK5" s="19" t="str">
        <f>IFERROR(AVERAGEIF($Y$6:$Y$39,"1",$X$6:$X$39),"0")</f>
        <v>0</v>
      </c>
    </row>
    <row r="6" spans="1:52" ht="13.5" thickBot="1" x14ac:dyDescent="0.25">
      <c r="A6" s="51">
        <v>1</v>
      </c>
      <c r="B6" s="1"/>
      <c r="C6" s="3"/>
      <c r="D6" s="3"/>
      <c r="E6" s="3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8" t="str">
        <f>IF(COUNTBLANK(D6:T6)=0,SUM(D6:T6)," ")</f>
        <v xml:space="preserve"> </v>
      </c>
      <c r="V6" s="3"/>
      <c r="W6" s="2"/>
      <c r="X6" s="3"/>
      <c r="Y6" s="3"/>
      <c r="Z6" s="10" t="str">
        <f>IF(AND(COUNTBLANK(V6:Y6)=0,Y6-W6&gt;0), SUM(V6,X6)," ")</f>
        <v xml:space="preserve"> </v>
      </c>
      <c r="AA6" s="25" t="str">
        <f>IF(COUNTBLANK(C6:Z6)=0,SUM(C6+U6+Z6)," ")</f>
        <v xml:space="preserve"> </v>
      </c>
      <c r="AB6" s="26" t="str">
        <f>IF(AA6&lt;20.5,6,(IF(AA6&lt;41.5,5,(IF(AA6&lt;52.5,4,(IF(AA6&lt;63.5,3,(IF(AA6&lt;74.5,2,(IF(AA6&lt;=84,1," ")))))))))))</f>
        <v xml:space="preserve"> </v>
      </c>
      <c r="AC6" s="11"/>
      <c r="AD6" s="24"/>
      <c r="AE6" s="27">
        <v>0.5</v>
      </c>
      <c r="AF6" s="28">
        <v>1</v>
      </c>
      <c r="AG6" s="36" t="str">
        <f>IF(COUNT($W$6:$W$39)=0," ",COUNTIF($W$6:$W$39,2))</f>
        <v xml:space="preserve"> </v>
      </c>
      <c r="AH6" s="36" t="str">
        <f>IF(COUNT($Y$6:$Y$39)=0," ",COUNTIF($Y$6:$Y$39,2))</f>
        <v xml:space="preserve"> </v>
      </c>
      <c r="AI6" s="28"/>
      <c r="AJ6" s="19" t="str">
        <f>IFERROR(AVERAGEIF($W$6:$W$39,"2",$V$6:$V$39),"0")</f>
        <v>0</v>
      </c>
      <c r="AK6" s="19" t="str">
        <f>IFERROR(AVERAGEIF($Y$6:$Y$39,"2",$X$6:$X$39),"0")</f>
        <v>0</v>
      </c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</row>
    <row r="7" spans="1:52" ht="13.5" thickBot="1" x14ac:dyDescent="0.25">
      <c r="A7" s="51">
        <v>2</v>
      </c>
      <c r="B7" s="4"/>
      <c r="C7" s="3"/>
      <c r="D7" s="3"/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8" t="str">
        <f>IF(COUNTBLANK(D7:T7)=0,SUM(D7:T7)," ")</f>
        <v xml:space="preserve"> </v>
      </c>
      <c r="V7" s="3"/>
      <c r="W7" s="2"/>
      <c r="X7" s="3"/>
      <c r="Y7" s="3"/>
      <c r="Z7" s="10" t="str">
        <f t="shared" ref="Z7:Z39" si="0">IF(AND(COUNTBLANK(V7:Y7)=0,Y7-W7&gt;0), SUM(V7,X7)," ")</f>
        <v xml:space="preserve"> </v>
      </c>
      <c r="AA7" s="25" t="str">
        <f>IF(COUNTBLANK(C7:Z7)=0,SUM(C7+U7+Z7)," ")</f>
        <v xml:space="preserve"> </v>
      </c>
      <c r="AB7" s="26" t="str">
        <f t="shared" ref="AB7:AB39" si="1">IF(AA7&lt;20.5,6,(IF(AA7&lt;41.5,5,(IF(AA7&lt;52.5,4,(IF(AA7&lt;63.5,3,(IF(AA7&lt;74.5,2,(IF(AA7&lt;=84,1," ")))))))))))</f>
        <v xml:space="preserve"> </v>
      </c>
      <c r="AC7" s="11"/>
      <c r="AD7" s="24"/>
      <c r="AE7" s="24">
        <v>1</v>
      </c>
      <c r="AF7" s="28">
        <v>2</v>
      </c>
      <c r="AG7" s="36" t="str">
        <f>IF(COUNT($W$6:$W$39)=0," ",COUNTIF($W$6:$W$39,3))</f>
        <v xml:space="preserve"> </v>
      </c>
      <c r="AH7" s="36" t="str">
        <f>IF(COUNT($Y$6:$Y$39)=0," ",COUNTIF($Y$6:$Y$39,3))</f>
        <v xml:space="preserve"> </v>
      </c>
      <c r="AI7" s="28"/>
      <c r="AJ7" s="19" t="str">
        <f>IFERROR(AVERAGEIF($W$6:$W$39,"3",$V$6:$V$39),"0")</f>
        <v>0</v>
      </c>
      <c r="AK7" s="19" t="str">
        <f>IFERROR(AVERAGEIF($Y$6:$Y$39,"3",$X$6:$X$39),"0")</f>
        <v>0</v>
      </c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</row>
    <row r="8" spans="1:52" ht="13.5" thickBot="1" x14ac:dyDescent="0.25">
      <c r="A8" s="51">
        <v>3</v>
      </c>
      <c r="B8" s="1"/>
      <c r="C8" s="3"/>
      <c r="D8" s="3"/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8" t="str">
        <f>IF(COUNTBLANK(D8:T8)=0,SUM(D8:T8)," ")</f>
        <v xml:space="preserve"> </v>
      </c>
      <c r="V8" s="3"/>
      <c r="W8" s="2"/>
      <c r="X8" s="3"/>
      <c r="Y8" s="3"/>
      <c r="Z8" s="10" t="str">
        <f t="shared" si="0"/>
        <v xml:space="preserve"> </v>
      </c>
      <c r="AA8" s="25" t="str">
        <f>IF(COUNTBLANK(C8:Z8)=0,SUM(C8+U8+Z8)," ")</f>
        <v xml:space="preserve"> </v>
      </c>
      <c r="AB8" s="26" t="str">
        <f t="shared" si="1"/>
        <v xml:space="preserve"> </v>
      </c>
      <c r="AC8" s="11"/>
      <c r="AD8" s="24"/>
      <c r="AE8" s="24">
        <v>1.5</v>
      </c>
      <c r="AF8" s="28">
        <v>3</v>
      </c>
      <c r="AG8" s="36" t="str">
        <f>IF(COUNT($W$6:$W$39)=0," ",COUNTIF($W$6:$W$39,4))</f>
        <v xml:space="preserve"> </v>
      </c>
      <c r="AH8" s="36" t="str">
        <f>IF(COUNT($Y$6:$Y$39)=0," ",COUNTIF($Y$6:$Y$39,4))</f>
        <v xml:space="preserve"> </v>
      </c>
      <c r="AI8" s="28"/>
      <c r="AJ8" s="19" t="str">
        <f>IFERROR(AVERAGEIF($W$6:$W$39,"4",$V$6:$V$39),"0")</f>
        <v>0</v>
      </c>
      <c r="AK8" s="19" t="str">
        <f>IFERROR(AVERAGEIF($Y$6:$Y$39,"4",$X$6:$X$39),"0")</f>
        <v>0</v>
      </c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</row>
    <row r="9" spans="1:52" x14ac:dyDescent="0.2">
      <c r="A9" s="51">
        <v>4</v>
      </c>
      <c r="B9" s="1"/>
      <c r="C9" s="3"/>
      <c r="D9" s="3"/>
      <c r="E9" s="3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8" t="str">
        <f>IF(COUNTBLANK(D9:T9)=0,SUM(D9:T9)," ")</f>
        <v xml:space="preserve"> </v>
      </c>
      <c r="V9" s="3"/>
      <c r="W9" s="2"/>
      <c r="X9" s="3"/>
      <c r="Y9" s="3"/>
      <c r="Z9" s="10" t="str">
        <f t="shared" si="0"/>
        <v xml:space="preserve"> </v>
      </c>
      <c r="AA9" s="25" t="str">
        <f>IF(COUNTBLANK(C9:Z9)=0,SUM(C9+U9+Z9)," ")</f>
        <v xml:space="preserve"> </v>
      </c>
      <c r="AB9" s="26" t="str">
        <f t="shared" si="1"/>
        <v xml:space="preserve"> </v>
      </c>
      <c r="AC9" s="11"/>
      <c r="AD9" s="24"/>
      <c r="AE9" s="24">
        <v>2</v>
      </c>
      <c r="AF9" s="29">
        <v>4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</row>
    <row r="10" spans="1:52" x14ac:dyDescent="0.2">
      <c r="A10" s="51">
        <v>5</v>
      </c>
      <c r="B10" s="1"/>
      <c r="C10" s="3"/>
      <c r="D10" s="3"/>
      <c r="E10" s="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8" t="str">
        <f>IF(COUNTBLANK(D10:T10)=0,SUM(D10:T10)," ")</f>
        <v xml:space="preserve"> </v>
      </c>
      <c r="V10" s="3"/>
      <c r="W10" s="2"/>
      <c r="X10" s="3"/>
      <c r="Y10" s="3"/>
      <c r="Z10" s="10" t="str">
        <f t="shared" si="0"/>
        <v xml:space="preserve"> </v>
      </c>
      <c r="AA10" s="25" t="str">
        <f>IF(COUNTBLANK(C10:Z10)=0,SUM(C10+U10+Z10)," ")</f>
        <v xml:space="preserve"> </v>
      </c>
      <c r="AB10" s="26" t="str">
        <f t="shared" si="1"/>
        <v xml:space="preserve"> </v>
      </c>
      <c r="AC10" s="11"/>
      <c r="AD10" s="24"/>
      <c r="AE10" s="30">
        <v>2.5</v>
      </c>
      <c r="AF10" s="29">
        <v>5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9"/>
      <c r="AZ10" s="29"/>
    </row>
    <row r="11" spans="1:52" x14ac:dyDescent="0.2">
      <c r="A11" s="51">
        <v>6</v>
      </c>
      <c r="B11" s="1"/>
      <c r="C11" s="3"/>
      <c r="D11" s="3"/>
      <c r="E11" s="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8" t="str">
        <f>IF(COUNTBLANK(D11:T11)=0,SUM(D11:T11)," ")</f>
        <v xml:space="preserve"> </v>
      </c>
      <c r="V11" s="3"/>
      <c r="W11" s="2"/>
      <c r="X11" s="3"/>
      <c r="Y11" s="3"/>
      <c r="Z11" s="10" t="str">
        <f t="shared" si="0"/>
        <v xml:space="preserve"> </v>
      </c>
      <c r="AA11" s="25" t="str">
        <f>IF(COUNTBLANK(C11:Z11)=0,SUM(C11+U11+Z11)," ")</f>
        <v xml:space="preserve"> </v>
      </c>
      <c r="AB11" s="26" t="str">
        <f t="shared" si="1"/>
        <v xml:space="preserve"> </v>
      </c>
      <c r="AC11" s="11"/>
      <c r="AD11" s="24"/>
      <c r="AE11" s="24">
        <v>3</v>
      </c>
      <c r="AF11" s="29">
        <v>6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</row>
    <row r="12" spans="1:52" x14ac:dyDescent="0.2">
      <c r="A12" s="51">
        <v>7</v>
      </c>
      <c r="B12" s="1"/>
      <c r="C12" s="3"/>
      <c r="D12" s="3"/>
      <c r="E12" s="3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8" t="str">
        <f>IF(COUNTBLANK(D12:T12)=0,SUM(D12:T12)," ")</f>
        <v xml:space="preserve"> </v>
      </c>
      <c r="V12" s="3"/>
      <c r="W12" s="2"/>
      <c r="X12" s="3"/>
      <c r="Y12" s="3"/>
      <c r="Z12" s="10" t="str">
        <f t="shared" si="0"/>
        <v xml:space="preserve"> </v>
      </c>
      <c r="AA12" s="25" t="str">
        <f>IF(COUNTBLANK(C12:Z12)=0,SUM(C12+U12+Z12)," ")</f>
        <v xml:space="preserve"> </v>
      </c>
      <c r="AB12" s="26" t="str">
        <f t="shared" si="1"/>
        <v xml:space="preserve"> </v>
      </c>
      <c r="AC12" s="11"/>
      <c r="AD12" s="24"/>
      <c r="AE12" s="24">
        <v>3.5</v>
      </c>
    </row>
    <row r="13" spans="1:52" x14ac:dyDescent="0.2">
      <c r="A13" s="51">
        <v>8</v>
      </c>
      <c r="B13" s="1"/>
      <c r="C13" s="3"/>
      <c r="D13" s="3"/>
      <c r="E13" s="3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8" t="str">
        <f>IF(COUNTBLANK(D13:T13)=0,SUM(D13:T13)," ")</f>
        <v xml:space="preserve"> </v>
      </c>
      <c r="V13" s="3"/>
      <c r="W13" s="2"/>
      <c r="X13" s="3"/>
      <c r="Y13" s="3"/>
      <c r="Z13" s="10" t="str">
        <f t="shared" si="0"/>
        <v xml:space="preserve"> </v>
      </c>
      <c r="AA13" s="25" t="str">
        <f>IF(COUNTBLANK(C13:Z13)=0,SUM(C13+U13+Z13)," ")</f>
        <v xml:space="preserve"> </v>
      </c>
      <c r="AB13" s="26" t="str">
        <f t="shared" si="1"/>
        <v xml:space="preserve"> </v>
      </c>
      <c r="AC13" s="11"/>
      <c r="AD13" s="24"/>
      <c r="AE13" s="24">
        <v>4</v>
      </c>
    </row>
    <row r="14" spans="1:52" x14ac:dyDescent="0.2">
      <c r="A14" s="51">
        <v>9</v>
      </c>
      <c r="B14" s="1"/>
      <c r="C14" s="3"/>
      <c r="D14" s="3"/>
      <c r="E14" s="3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8" t="str">
        <f>IF(COUNTBLANK(D14:T14)=0,SUM(D14:T14)," ")</f>
        <v xml:space="preserve"> </v>
      </c>
      <c r="V14" s="3"/>
      <c r="W14" s="2"/>
      <c r="X14" s="3"/>
      <c r="Y14" s="3"/>
      <c r="Z14" s="10" t="str">
        <f t="shared" si="0"/>
        <v xml:space="preserve"> </v>
      </c>
      <c r="AA14" s="25" t="str">
        <f>IF(COUNTBLANK(C14:Z14)=0,SUM(C14+U14+Z14)," ")</f>
        <v xml:space="preserve"> </v>
      </c>
      <c r="AB14" s="26" t="str">
        <f t="shared" si="1"/>
        <v xml:space="preserve"> </v>
      </c>
      <c r="AC14" s="11"/>
      <c r="AD14" s="24"/>
      <c r="AE14" s="24">
        <v>4.5</v>
      </c>
    </row>
    <row r="15" spans="1:52" x14ac:dyDescent="0.2">
      <c r="A15" s="51">
        <v>10</v>
      </c>
      <c r="B15" s="1"/>
      <c r="C15" s="3"/>
      <c r="D15" s="3"/>
      <c r="E15" s="3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8" t="str">
        <f>IF(COUNTBLANK(D15:T15)=0,SUM(D15:T15)," ")</f>
        <v xml:space="preserve"> </v>
      </c>
      <c r="V15" s="3"/>
      <c r="W15" s="2"/>
      <c r="X15" s="3"/>
      <c r="Y15" s="3"/>
      <c r="Z15" s="10" t="str">
        <f t="shared" si="0"/>
        <v xml:space="preserve"> </v>
      </c>
      <c r="AA15" s="25" t="str">
        <f>IF(COUNTBLANK(C15:Z15)=0,SUM(C15+U15+Z15)," ")</f>
        <v xml:space="preserve"> </v>
      </c>
      <c r="AB15" s="26" t="str">
        <f t="shared" si="1"/>
        <v xml:space="preserve"> </v>
      </c>
      <c r="AC15" s="11"/>
      <c r="AD15" s="24"/>
      <c r="AE15" s="24">
        <v>5</v>
      </c>
    </row>
    <row r="16" spans="1:52" x14ac:dyDescent="0.2">
      <c r="A16" s="51">
        <v>11</v>
      </c>
      <c r="B16" s="1"/>
      <c r="C16" s="3"/>
      <c r="D16" s="3"/>
      <c r="E16" s="3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8" t="str">
        <f>IF(COUNTBLANK(D16:T16)=0,SUM(D16:T16)," ")</f>
        <v xml:space="preserve"> </v>
      </c>
      <c r="V16" s="3"/>
      <c r="W16" s="2"/>
      <c r="X16" s="3"/>
      <c r="Y16" s="3"/>
      <c r="Z16" s="10" t="str">
        <f t="shared" si="0"/>
        <v xml:space="preserve"> </v>
      </c>
      <c r="AA16" s="25" t="str">
        <f>IF(COUNTBLANK(C16:Z16)=0,SUM(C16+U16+Z16)," ")</f>
        <v xml:space="preserve"> </v>
      </c>
      <c r="AB16" s="26" t="str">
        <f t="shared" si="1"/>
        <v xml:space="preserve"> </v>
      </c>
      <c r="AC16" s="11"/>
      <c r="AD16" s="24"/>
      <c r="AE16" s="24">
        <v>5.5</v>
      </c>
    </row>
    <row r="17" spans="1:31" x14ac:dyDescent="0.2">
      <c r="A17" s="51">
        <v>12</v>
      </c>
      <c r="B17" s="1"/>
      <c r="C17" s="3"/>
      <c r="D17" s="3"/>
      <c r="E17" s="3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8" t="str">
        <f>IF(COUNTBLANK(D17:T17)=0,SUM(D17:T17)," ")</f>
        <v xml:space="preserve"> </v>
      </c>
      <c r="V17" s="3"/>
      <c r="W17" s="2"/>
      <c r="X17" s="3"/>
      <c r="Y17" s="3"/>
      <c r="Z17" s="10" t="str">
        <f t="shared" si="0"/>
        <v xml:space="preserve"> </v>
      </c>
      <c r="AA17" s="25" t="str">
        <f>IF(COUNTBLANK(C17:Z17)=0,SUM(C17+U17+Z17)," ")</f>
        <v xml:space="preserve"> </v>
      </c>
      <c r="AB17" s="26" t="str">
        <f t="shared" si="1"/>
        <v xml:space="preserve"> </v>
      </c>
      <c r="AC17" s="11"/>
      <c r="AD17" s="24"/>
      <c r="AE17" s="24">
        <v>6</v>
      </c>
    </row>
    <row r="18" spans="1:31" x14ac:dyDescent="0.2">
      <c r="A18" s="51">
        <v>13</v>
      </c>
      <c r="B18" s="1"/>
      <c r="C18" s="3"/>
      <c r="D18" s="3"/>
      <c r="E18" s="3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8" t="str">
        <f>IF(COUNTBLANK(D18:T18)=0,SUM(D18:T18)," ")</f>
        <v xml:space="preserve"> </v>
      </c>
      <c r="V18" s="3"/>
      <c r="W18" s="2"/>
      <c r="X18" s="3"/>
      <c r="Y18" s="3"/>
      <c r="Z18" s="10" t="str">
        <f t="shared" si="0"/>
        <v xml:space="preserve"> </v>
      </c>
      <c r="AA18" s="25" t="str">
        <f>IF(COUNTBLANK(C18:Z18)=0,SUM(C18+U18+Z18)," ")</f>
        <v xml:space="preserve"> </v>
      </c>
      <c r="AB18" s="26" t="str">
        <f t="shared" si="1"/>
        <v xml:space="preserve"> </v>
      </c>
      <c r="AC18" s="11"/>
      <c r="AD18" s="24"/>
      <c r="AE18" s="24">
        <v>6.5</v>
      </c>
    </row>
    <row r="19" spans="1:31" x14ac:dyDescent="0.2">
      <c r="A19" s="51">
        <v>14</v>
      </c>
      <c r="B19" s="1"/>
      <c r="C19" s="3"/>
      <c r="D19" s="3"/>
      <c r="E19" s="3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8" t="str">
        <f>IF(COUNTBLANK(D19:T19)=0,SUM(D19:T19)," ")</f>
        <v xml:space="preserve"> </v>
      </c>
      <c r="V19" s="3"/>
      <c r="W19" s="2"/>
      <c r="X19" s="3"/>
      <c r="Y19" s="3"/>
      <c r="Z19" s="10" t="str">
        <f t="shared" si="0"/>
        <v xml:space="preserve"> </v>
      </c>
      <c r="AA19" s="25" t="str">
        <f>IF(COUNTBLANK(C19:Z19)=0,SUM(C19+U19+Z19)," ")</f>
        <v xml:space="preserve"> </v>
      </c>
      <c r="AB19" s="26" t="str">
        <f t="shared" si="1"/>
        <v xml:space="preserve"> </v>
      </c>
      <c r="AC19" s="11"/>
      <c r="AD19" s="24"/>
      <c r="AE19" s="24">
        <v>7</v>
      </c>
    </row>
    <row r="20" spans="1:31" x14ac:dyDescent="0.2">
      <c r="A20" s="51">
        <v>15</v>
      </c>
      <c r="B20" s="1"/>
      <c r="C20" s="3"/>
      <c r="D20" s="3"/>
      <c r="E20" s="3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8" t="str">
        <f>IF(COUNTBLANK(D20:T20)=0,SUM(D20:T20)," ")</f>
        <v xml:space="preserve"> </v>
      </c>
      <c r="V20" s="3"/>
      <c r="W20" s="2"/>
      <c r="X20" s="3"/>
      <c r="Y20" s="3"/>
      <c r="Z20" s="10" t="str">
        <f t="shared" si="0"/>
        <v xml:space="preserve"> </v>
      </c>
      <c r="AA20" s="25" t="str">
        <f>IF(COUNTBLANK(C20:Z20)=0,SUM(C20+U20+Z20)," ")</f>
        <v xml:space="preserve"> </v>
      </c>
      <c r="AB20" s="26" t="str">
        <f t="shared" si="1"/>
        <v xml:space="preserve"> </v>
      </c>
      <c r="AC20" s="11"/>
      <c r="AD20" s="24"/>
      <c r="AE20" s="24">
        <v>7.5</v>
      </c>
    </row>
    <row r="21" spans="1:31" x14ac:dyDescent="0.2">
      <c r="A21" s="51">
        <v>16</v>
      </c>
      <c r="B21" s="1"/>
      <c r="C21" s="3"/>
      <c r="D21" s="3"/>
      <c r="E21" s="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8" t="str">
        <f>IF(COUNTBLANK(D21:T21)=0,SUM(D21:T21)," ")</f>
        <v xml:space="preserve"> </v>
      </c>
      <c r="V21" s="3"/>
      <c r="W21" s="2"/>
      <c r="X21" s="3"/>
      <c r="Y21" s="3"/>
      <c r="Z21" s="10" t="str">
        <f t="shared" si="0"/>
        <v xml:space="preserve"> </v>
      </c>
      <c r="AA21" s="25" t="str">
        <f>IF(COUNTBLANK(C21:Z21)=0,SUM(C21+U21+Z21)," ")</f>
        <v xml:space="preserve"> </v>
      </c>
      <c r="AB21" s="26" t="str">
        <f t="shared" si="1"/>
        <v xml:space="preserve"> </v>
      </c>
      <c r="AC21" s="11"/>
      <c r="AD21" s="24"/>
      <c r="AE21" s="24">
        <v>8</v>
      </c>
    </row>
    <row r="22" spans="1:31" x14ac:dyDescent="0.2">
      <c r="A22" s="51">
        <v>17</v>
      </c>
      <c r="B22" s="1"/>
      <c r="C22" s="3"/>
      <c r="D22" s="3"/>
      <c r="E22" s="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8" t="str">
        <f>IF(COUNTBLANK(D22:T22)=0,SUM(D22:T22)," ")</f>
        <v xml:space="preserve"> </v>
      </c>
      <c r="V22" s="3"/>
      <c r="W22" s="2"/>
      <c r="X22" s="3"/>
      <c r="Y22" s="3"/>
      <c r="Z22" s="10" t="str">
        <f t="shared" si="0"/>
        <v xml:space="preserve"> </v>
      </c>
      <c r="AA22" s="25" t="str">
        <f>IF(COUNTBLANK(C22:Z22)=0,SUM(C22+U22+Z22)," ")</f>
        <v xml:space="preserve"> </v>
      </c>
      <c r="AB22" s="26" t="str">
        <f t="shared" si="1"/>
        <v xml:space="preserve"> </v>
      </c>
      <c r="AC22" s="11"/>
      <c r="AD22" s="24"/>
      <c r="AE22" s="24">
        <v>8.5</v>
      </c>
    </row>
    <row r="23" spans="1:31" x14ac:dyDescent="0.2">
      <c r="A23" s="51">
        <v>18</v>
      </c>
      <c r="B23" s="1"/>
      <c r="C23" s="3"/>
      <c r="D23" s="3"/>
      <c r="E23" s="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8" t="str">
        <f>IF(COUNTBLANK(D23:T23)=0,SUM(D23:T23)," ")</f>
        <v xml:space="preserve"> </v>
      </c>
      <c r="V23" s="3"/>
      <c r="W23" s="2"/>
      <c r="X23" s="3"/>
      <c r="Y23" s="3"/>
      <c r="Z23" s="10" t="str">
        <f t="shared" si="0"/>
        <v xml:space="preserve"> </v>
      </c>
      <c r="AA23" s="25" t="str">
        <f>IF(COUNTBLANK(C23:Z23)=0,SUM(C23+U23+Z23)," ")</f>
        <v xml:space="preserve"> </v>
      </c>
      <c r="AB23" s="26" t="str">
        <f t="shared" si="1"/>
        <v xml:space="preserve"> </v>
      </c>
      <c r="AC23" s="11"/>
      <c r="AD23" s="24"/>
      <c r="AE23" s="24">
        <v>9</v>
      </c>
    </row>
    <row r="24" spans="1:31" x14ac:dyDescent="0.2">
      <c r="A24" s="51">
        <v>19</v>
      </c>
      <c r="B24" s="1"/>
      <c r="C24" s="3"/>
      <c r="D24" s="3"/>
      <c r="E24" s="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8" t="str">
        <f>IF(COUNTBLANK(D24:T24)=0,SUM(D24:T24)," ")</f>
        <v xml:space="preserve"> </v>
      </c>
      <c r="V24" s="3"/>
      <c r="W24" s="2"/>
      <c r="X24" s="3"/>
      <c r="Y24" s="3"/>
      <c r="Z24" s="10" t="str">
        <f t="shared" si="0"/>
        <v xml:space="preserve"> </v>
      </c>
      <c r="AA24" s="25" t="str">
        <f>IF(COUNTBLANK(C24:Z24)=0,SUM(C24+U24+Z24)," ")</f>
        <v xml:space="preserve"> </v>
      </c>
      <c r="AB24" s="26" t="str">
        <f t="shared" si="1"/>
        <v xml:space="preserve"> </v>
      </c>
      <c r="AC24" s="11"/>
      <c r="AD24" s="24"/>
      <c r="AE24" s="24">
        <v>9.5</v>
      </c>
    </row>
    <row r="25" spans="1:31" x14ac:dyDescent="0.2">
      <c r="A25" s="51">
        <v>20</v>
      </c>
      <c r="B25" s="1"/>
      <c r="C25" s="3"/>
      <c r="D25" s="3"/>
      <c r="E25" s="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8" t="str">
        <f>IF(COUNTBLANK(D25:T25)=0,SUM(D25:T25)," ")</f>
        <v xml:space="preserve"> </v>
      </c>
      <c r="V25" s="3"/>
      <c r="W25" s="2"/>
      <c r="X25" s="3"/>
      <c r="Y25" s="3"/>
      <c r="Z25" s="10" t="str">
        <f t="shared" si="0"/>
        <v xml:space="preserve"> </v>
      </c>
      <c r="AA25" s="25" t="str">
        <f>IF(COUNTBLANK(C25:Z25)=0,SUM(C25+U25+Z25)," ")</f>
        <v xml:space="preserve"> </v>
      </c>
      <c r="AB25" s="26" t="str">
        <f t="shared" si="1"/>
        <v xml:space="preserve"> </v>
      </c>
      <c r="AC25" s="11"/>
      <c r="AD25" s="24"/>
      <c r="AE25" s="24">
        <v>10</v>
      </c>
    </row>
    <row r="26" spans="1:31" x14ac:dyDescent="0.2">
      <c r="A26" s="51">
        <v>21</v>
      </c>
      <c r="B26" s="1"/>
      <c r="C26" s="3"/>
      <c r="D26" s="3"/>
      <c r="E26" s="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8" t="str">
        <f>IF(COUNTBLANK(D26:T26)=0,SUM(D26:T26)," ")</f>
        <v xml:space="preserve"> </v>
      </c>
      <c r="V26" s="3"/>
      <c r="W26" s="2"/>
      <c r="X26" s="3"/>
      <c r="Y26" s="3"/>
      <c r="Z26" s="10" t="str">
        <f t="shared" si="0"/>
        <v xml:space="preserve"> </v>
      </c>
      <c r="AA26" s="25" t="str">
        <f>IF(COUNTBLANK(C26:Z26)=0,SUM(C26+U26+Z26)," ")</f>
        <v xml:space="preserve"> </v>
      </c>
      <c r="AB26" s="26" t="str">
        <f t="shared" si="1"/>
        <v xml:space="preserve"> </v>
      </c>
      <c r="AC26" s="11"/>
      <c r="AD26" s="24"/>
      <c r="AE26" s="24">
        <v>10.5</v>
      </c>
    </row>
    <row r="27" spans="1:31" x14ac:dyDescent="0.2">
      <c r="A27" s="51">
        <v>22</v>
      </c>
      <c r="B27" s="1"/>
      <c r="C27" s="3"/>
      <c r="D27" s="3"/>
      <c r="E27" s="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8" t="str">
        <f>IF(COUNTBLANK(D27:T27)=0,SUM(D27:T27)," ")</f>
        <v xml:space="preserve"> </v>
      </c>
      <c r="V27" s="3"/>
      <c r="W27" s="2"/>
      <c r="X27" s="3"/>
      <c r="Y27" s="3"/>
      <c r="Z27" s="10" t="str">
        <f t="shared" si="0"/>
        <v xml:space="preserve"> </v>
      </c>
      <c r="AA27" s="25" t="str">
        <f>IF(COUNTBLANK(C27:Z27)=0,SUM(C27+U27+Z27)," ")</f>
        <v xml:space="preserve"> </v>
      </c>
      <c r="AB27" s="26" t="str">
        <f t="shared" si="1"/>
        <v xml:space="preserve"> </v>
      </c>
      <c r="AC27" s="11"/>
      <c r="AD27" s="24"/>
      <c r="AE27" s="24">
        <v>11</v>
      </c>
    </row>
    <row r="28" spans="1:31" x14ac:dyDescent="0.2">
      <c r="A28" s="51">
        <v>23</v>
      </c>
      <c r="B28" s="1"/>
      <c r="C28" s="3"/>
      <c r="D28" s="3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8" t="str">
        <f>IF(COUNTBLANK(D28:T28)=0,SUM(D28:T28)," ")</f>
        <v xml:space="preserve"> </v>
      </c>
      <c r="V28" s="3"/>
      <c r="W28" s="2"/>
      <c r="X28" s="3"/>
      <c r="Y28" s="3"/>
      <c r="Z28" s="10" t="str">
        <f t="shared" si="0"/>
        <v xml:space="preserve"> </v>
      </c>
      <c r="AA28" s="25" t="str">
        <f>IF(COUNTBLANK(C28:Z28)=0,SUM(C28+U28+Z28)," ")</f>
        <v xml:space="preserve"> </v>
      </c>
      <c r="AB28" s="26" t="str">
        <f t="shared" si="1"/>
        <v xml:space="preserve"> </v>
      </c>
      <c r="AC28" s="11"/>
      <c r="AD28" s="24"/>
      <c r="AE28" s="24">
        <v>11.5</v>
      </c>
    </row>
    <row r="29" spans="1:31" x14ac:dyDescent="0.2">
      <c r="A29" s="51">
        <v>24</v>
      </c>
      <c r="B29" s="1"/>
      <c r="C29" s="3"/>
      <c r="D29" s="3"/>
      <c r="E29" s="3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8" t="str">
        <f>IF(COUNTBLANK(D29:T29)=0,SUM(D29:T29)," ")</f>
        <v xml:space="preserve"> </v>
      </c>
      <c r="V29" s="3"/>
      <c r="W29" s="2"/>
      <c r="X29" s="3"/>
      <c r="Y29" s="3"/>
      <c r="Z29" s="10" t="str">
        <f t="shared" si="0"/>
        <v xml:space="preserve"> </v>
      </c>
      <c r="AA29" s="25" t="str">
        <f>IF(COUNTBLANK(C29:Z29)=0,SUM(C29+U29+Z29)," ")</f>
        <v xml:space="preserve"> </v>
      </c>
      <c r="AB29" s="26" t="str">
        <f t="shared" si="1"/>
        <v xml:space="preserve"> </v>
      </c>
      <c r="AC29" s="11"/>
      <c r="AD29" s="24"/>
      <c r="AE29" s="24">
        <v>12</v>
      </c>
    </row>
    <row r="30" spans="1:31" x14ac:dyDescent="0.2">
      <c r="A30" s="51">
        <v>25</v>
      </c>
      <c r="B30" s="1"/>
      <c r="C30" s="3"/>
      <c r="D30" s="3"/>
      <c r="E30" s="3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8" t="str">
        <f>IF(COUNTBLANK(D30:T30)=0,SUM(D30:T30)," ")</f>
        <v xml:space="preserve"> </v>
      </c>
      <c r="V30" s="3"/>
      <c r="W30" s="2"/>
      <c r="X30" s="3"/>
      <c r="Y30" s="3"/>
      <c r="Z30" s="10" t="str">
        <f t="shared" si="0"/>
        <v xml:space="preserve"> </v>
      </c>
      <c r="AA30" s="25" t="str">
        <f>IF(COUNTBLANK(C30:Z30)=0,SUM(C30+U30+Z30)," ")</f>
        <v xml:space="preserve"> </v>
      </c>
      <c r="AB30" s="26" t="str">
        <f t="shared" si="1"/>
        <v xml:space="preserve"> </v>
      </c>
      <c r="AC30" s="11"/>
      <c r="AD30" s="24"/>
      <c r="AE30" s="24">
        <v>12.5</v>
      </c>
    </row>
    <row r="31" spans="1:31" x14ac:dyDescent="0.2">
      <c r="A31" s="51">
        <v>26</v>
      </c>
      <c r="B31" s="1"/>
      <c r="C31" s="3"/>
      <c r="D31" s="3"/>
      <c r="E31" s="3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8" t="str">
        <f>IF(COUNTBLANK(D31:T31)=0,SUM(D31:T31)," ")</f>
        <v xml:space="preserve"> </v>
      </c>
      <c r="V31" s="3"/>
      <c r="W31" s="2"/>
      <c r="X31" s="3"/>
      <c r="Y31" s="3"/>
      <c r="Z31" s="10" t="str">
        <f t="shared" si="0"/>
        <v xml:space="preserve"> </v>
      </c>
      <c r="AA31" s="25" t="str">
        <f>IF(COUNTBLANK(C31:Z31)=0,SUM(C31+U31+Z31)," ")</f>
        <v xml:space="preserve"> </v>
      </c>
      <c r="AB31" s="26" t="str">
        <f t="shared" si="1"/>
        <v xml:space="preserve"> </v>
      </c>
      <c r="AC31" s="11"/>
      <c r="AD31" s="24"/>
      <c r="AE31" s="24">
        <v>13</v>
      </c>
    </row>
    <row r="32" spans="1:31" x14ac:dyDescent="0.2">
      <c r="A32" s="51">
        <v>27</v>
      </c>
      <c r="B32" s="1"/>
      <c r="C32" s="3"/>
      <c r="D32" s="3"/>
      <c r="E32" s="3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8" t="str">
        <f>IF(COUNTBLANK(D32:T32)=0,SUM(D32:T32)," ")</f>
        <v xml:space="preserve"> </v>
      </c>
      <c r="V32" s="3"/>
      <c r="W32" s="2"/>
      <c r="X32" s="3"/>
      <c r="Y32" s="3"/>
      <c r="Z32" s="10" t="str">
        <f t="shared" si="0"/>
        <v xml:space="preserve"> </v>
      </c>
      <c r="AA32" s="25" t="str">
        <f>IF(COUNTBLANK(C32:Z32)=0,SUM(C32+U32+Z32)," ")</f>
        <v xml:space="preserve"> </v>
      </c>
      <c r="AB32" s="26" t="str">
        <f t="shared" si="1"/>
        <v xml:space="preserve"> </v>
      </c>
      <c r="AC32" s="11"/>
      <c r="AD32" s="24"/>
      <c r="AE32" s="24">
        <v>13.5</v>
      </c>
    </row>
    <row r="33" spans="1:33" x14ac:dyDescent="0.2">
      <c r="A33" s="51">
        <v>28</v>
      </c>
      <c r="B33" s="1"/>
      <c r="C33" s="3"/>
      <c r="D33" s="3"/>
      <c r="E33" s="3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8" t="str">
        <f>IF(COUNTBLANK(D33:T33)=0,SUM(D33:T33)," ")</f>
        <v xml:space="preserve"> </v>
      </c>
      <c r="V33" s="3"/>
      <c r="W33" s="2"/>
      <c r="X33" s="3"/>
      <c r="Y33" s="3"/>
      <c r="Z33" s="10" t="str">
        <f t="shared" si="0"/>
        <v xml:space="preserve"> </v>
      </c>
      <c r="AA33" s="25" t="str">
        <f>IF(COUNTBLANK(C33:Z33)=0,SUM(C33+U33+Z33)," ")</f>
        <v xml:space="preserve"> </v>
      </c>
      <c r="AB33" s="26" t="str">
        <f t="shared" si="1"/>
        <v xml:space="preserve"> </v>
      </c>
      <c r="AC33" s="11"/>
      <c r="AD33" s="24"/>
      <c r="AE33" s="24">
        <v>14</v>
      </c>
    </row>
    <row r="34" spans="1:33" x14ac:dyDescent="0.2">
      <c r="A34" s="51">
        <v>29</v>
      </c>
      <c r="B34" s="1"/>
      <c r="C34" s="3"/>
      <c r="D34" s="3"/>
      <c r="E34" s="3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8" t="str">
        <f>IF(COUNTBLANK(D34:T34)=0,SUM(D34:T34)," ")</f>
        <v xml:space="preserve"> </v>
      </c>
      <c r="V34" s="3"/>
      <c r="W34" s="2"/>
      <c r="X34" s="3"/>
      <c r="Y34" s="3"/>
      <c r="Z34" s="10" t="str">
        <f t="shared" si="0"/>
        <v xml:space="preserve"> </v>
      </c>
      <c r="AA34" s="25" t="str">
        <f>IF(COUNTBLANK(C34:Z34)=0,SUM(C34+U34+Z34)," ")</f>
        <v xml:space="preserve"> </v>
      </c>
      <c r="AB34" s="26" t="str">
        <f t="shared" si="1"/>
        <v xml:space="preserve"> </v>
      </c>
      <c r="AC34" s="11"/>
      <c r="AD34" s="24"/>
      <c r="AE34" s="24">
        <v>14.5</v>
      </c>
    </row>
    <row r="35" spans="1:33" x14ac:dyDescent="0.2">
      <c r="A35" s="51">
        <v>30</v>
      </c>
      <c r="B35" s="1"/>
      <c r="C35" s="3"/>
      <c r="D35" s="3"/>
      <c r="E35" s="3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8" t="str">
        <f>IF(COUNTBLANK(D35:T35)=0,SUM(D35:T35)," ")</f>
        <v xml:space="preserve"> </v>
      </c>
      <c r="V35" s="3"/>
      <c r="W35" s="2"/>
      <c r="X35" s="3"/>
      <c r="Y35" s="3"/>
      <c r="Z35" s="10" t="str">
        <f t="shared" si="0"/>
        <v xml:space="preserve"> </v>
      </c>
      <c r="AA35" s="25" t="str">
        <f>IF(COUNTBLANK(C35:Z35)=0,SUM(C35+U35+Z35)," ")</f>
        <v xml:space="preserve"> </v>
      </c>
      <c r="AB35" s="26" t="str">
        <f t="shared" si="1"/>
        <v xml:space="preserve"> </v>
      </c>
      <c r="AC35" s="11"/>
      <c r="AD35" s="24"/>
      <c r="AE35" s="24">
        <v>15</v>
      </c>
    </row>
    <row r="36" spans="1:33" x14ac:dyDescent="0.2">
      <c r="A36" s="51">
        <v>31</v>
      </c>
      <c r="B36" s="1"/>
      <c r="C36" s="3"/>
      <c r="D36" s="3"/>
      <c r="E36" s="3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8" t="str">
        <f>IF(COUNTBLANK(D36:T36)=0,SUM(D36:T36)," ")</f>
        <v xml:space="preserve"> </v>
      </c>
      <c r="V36" s="3"/>
      <c r="W36" s="2"/>
      <c r="X36" s="3"/>
      <c r="Y36" s="3"/>
      <c r="Z36" s="10" t="str">
        <f t="shared" si="0"/>
        <v xml:space="preserve"> </v>
      </c>
      <c r="AA36" s="25" t="str">
        <f>IF(COUNTBLANK(C36:Z36)=0,SUM(C36+U36+Z36)," ")</f>
        <v xml:space="preserve"> </v>
      </c>
      <c r="AB36" s="26" t="str">
        <f t="shared" si="1"/>
        <v xml:space="preserve"> </v>
      </c>
      <c r="AC36" s="11"/>
      <c r="AD36" s="24"/>
      <c r="AE36" s="24">
        <f>AE35+0.5</f>
        <v>15.5</v>
      </c>
    </row>
    <row r="37" spans="1:33" x14ac:dyDescent="0.2">
      <c r="A37" s="51">
        <v>32</v>
      </c>
      <c r="B37" s="1"/>
      <c r="C37" s="3"/>
      <c r="D37" s="3"/>
      <c r="E37" s="3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8" t="str">
        <f>IF(COUNTBLANK(D37:T37)=0,SUM(D37:T37)," ")</f>
        <v xml:space="preserve"> </v>
      </c>
      <c r="V37" s="3"/>
      <c r="W37" s="2"/>
      <c r="X37" s="3"/>
      <c r="Y37" s="3"/>
      <c r="Z37" s="10" t="str">
        <f t="shared" si="0"/>
        <v xml:space="preserve"> </v>
      </c>
      <c r="AA37" s="25" t="str">
        <f>IF(COUNTBLANK(C37:Z37)=0,SUM(C37+U37+Z37)," ")</f>
        <v xml:space="preserve"> </v>
      </c>
      <c r="AB37" s="26" t="str">
        <f t="shared" si="1"/>
        <v xml:space="preserve"> </v>
      </c>
      <c r="AC37" s="11"/>
      <c r="AD37" s="24"/>
      <c r="AE37" s="24">
        <f t="shared" ref="AE37:AE61" si="2">AE36+0.5</f>
        <v>16</v>
      </c>
    </row>
    <row r="38" spans="1:33" x14ac:dyDescent="0.2">
      <c r="A38" s="51">
        <v>33</v>
      </c>
      <c r="B38" s="1"/>
      <c r="C38" s="3"/>
      <c r="D38" s="3"/>
      <c r="E38" s="3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8" t="str">
        <f>IF(COUNTBLANK(D38:T38)=0,SUM(D38:T38)," ")</f>
        <v xml:space="preserve"> </v>
      </c>
      <c r="V38" s="3"/>
      <c r="W38" s="2"/>
      <c r="X38" s="3"/>
      <c r="Y38" s="3"/>
      <c r="Z38" s="10" t="str">
        <f t="shared" si="0"/>
        <v xml:space="preserve"> </v>
      </c>
      <c r="AA38" s="25" t="str">
        <f>IF(COUNTBLANK(C38:Z38)=0,SUM(C38+U38+Z38)," ")</f>
        <v xml:space="preserve"> </v>
      </c>
      <c r="AB38" s="26" t="str">
        <f t="shared" si="1"/>
        <v xml:space="preserve"> </v>
      </c>
      <c r="AC38" s="11"/>
      <c r="AD38" s="24"/>
      <c r="AE38" s="24">
        <f t="shared" si="2"/>
        <v>16.5</v>
      </c>
    </row>
    <row r="39" spans="1:33" ht="13.5" thickBot="1" x14ac:dyDescent="0.25">
      <c r="A39" s="110">
        <v>34</v>
      </c>
      <c r="B39" s="5"/>
      <c r="C39" s="6"/>
      <c r="D39" s="6"/>
      <c r="E39" s="6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9" t="str">
        <f>IF(COUNTBLANK(D39:T39)=0,SUM(D39:T39)," ")</f>
        <v xml:space="preserve"> </v>
      </c>
      <c r="V39" s="6"/>
      <c r="W39" s="7"/>
      <c r="X39" s="6"/>
      <c r="Y39" s="6"/>
      <c r="Z39" s="9" t="str">
        <f t="shared" si="0"/>
        <v xml:space="preserve"> </v>
      </c>
      <c r="AA39" s="31" t="str">
        <f>IF(COUNTBLANK(C39:Z39)=0,SUM(C39+U39+Z39)," ")</f>
        <v xml:space="preserve"> </v>
      </c>
      <c r="AB39" s="31" t="str">
        <f t="shared" si="1"/>
        <v xml:space="preserve"> </v>
      </c>
      <c r="AC39" s="12"/>
      <c r="AD39" s="24"/>
      <c r="AE39" s="24">
        <f t="shared" si="2"/>
        <v>17</v>
      </c>
    </row>
    <row r="40" spans="1:33" ht="14.25" thickTop="1" thickBot="1" x14ac:dyDescent="0.25">
      <c r="A40" s="29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90"/>
      <c r="AC40" s="90"/>
      <c r="AD40" s="32"/>
      <c r="AE40" s="24">
        <f t="shared" si="2"/>
        <v>17.5</v>
      </c>
    </row>
    <row r="41" spans="1:33" ht="13.5" thickTop="1" x14ac:dyDescent="0.2">
      <c r="A41" s="29"/>
      <c r="B41" s="81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8"/>
      <c r="AD41" s="32"/>
      <c r="AE41" s="24">
        <f t="shared" si="2"/>
        <v>18</v>
      </c>
    </row>
    <row r="42" spans="1:33" s="14" customFormat="1" ht="15.75" x14ac:dyDescent="0.2">
      <c r="A42" s="84"/>
      <c r="B42" s="105" t="s">
        <v>43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7"/>
      <c r="AE42" s="24">
        <f t="shared" si="2"/>
        <v>18.5</v>
      </c>
    </row>
    <row r="43" spans="1:33" s="14" customFormat="1" ht="15.75" x14ac:dyDescent="0.2">
      <c r="A43" s="84"/>
      <c r="B43" s="82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60"/>
      <c r="AC43" s="61"/>
      <c r="AE43" s="24">
        <f t="shared" si="2"/>
        <v>19</v>
      </c>
    </row>
    <row r="44" spans="1:33" ht="13.5" thickBot="1" x14ac:dyDescent="0.25">
      <c r="A44" s="85"/>
      <c r="B44" s="67"/>
      <c r="C44" s="62" t="str">
        <f>C3</f>
        <v>H1</v>
      </c>
      <c r="D44" s="62" t="str">
        <f t="shared" ref="D44:X44" si="3">D3</f>
        <v>1a</v>
      </c>
      <c r="E44" s="62" t="str">
        <f t="shared" si="3"/>
        <v>1b</v>
      </c>
      <c r="F44" s="62" t="str">
        <f t="shared" si="3"/>
        <v>2a</v>
      </c>
      <c r="G44" s="62" t="str">
        <f t="shared" si="3"/>
        <v>2b</v>
      </c>
      <c r="H44" s="62" t="str">
        <f t="shared" si="3"/>
        <v>2c</v>
      </c>
      <c r="I44" s="62">
        <f t="shared" si="3"/>
        <v>3</v>
      </c>
      <c r="J44" s="62" t="str">
        <f t="shared" si="3"/>
        <v>4a</v>
      </c>
      <c r="K44" s="62" t="str">
        <f t="shared" si="3"/>
        <v>4b</v>
      </c>
      <c r="L44" s="62" t="str">
        <f t="shared" si="3"/>
        <v>5a</v>
      </c>
      <c r="M44" s="62" t="str">
        <f t="shared" si="3"/>
        <v>5b</v>
      </c>
      <c r="N44" s="62" t="str">
        <f t="shared" si="3"/>
        <v>5c</v>
      </c>
      <c r="O44" s="62" t="str">
        <f t="shared" si="3"/>
        <v>6a</v>
      </c>
      <c r="P44" s="62" t="str">
        <f t="shared" si="3"/>
        <v>6b</v>
      </c>
      <c r="Q44" s="62" t="str">
        <f t="shared" si="3"/>
        <v>6c</v>
      </c>
      <c r="R44" s="62" t="str">
        <f t="shared" si="3"/>
        <v>6d</v>
      </c>
      <c r="S44" s="62" t="str">
        <f t="shared" si="3"/>
        <v>7a</v>
      </c>
      <c r="T44" s="62" t="str">
        <f t="shared" si="3"/>
        <v>7b</v>
      </c>
      <c r="U44" s="62" t="str">
        <f t="shared" si="3"/>
        <v>∑</v>
      </c>
      <c r="V44" s="62" t="str">
        <f t="shared" si="3"/>
        <v>W1</v>
      </c>
      <c r="W44" s="62"/>
      <c r="X44" s="62" t="str">
        <f t="shared" si="3"/>
        <v>W2</v>
      </c>
      <c r="Y44" s="62"/>
      <c r="Z44" s="63" t="str">
        <f>Z3</f>
        <v>∑</v>
      </c>
      <c r="AA44" s="64" t="str">
        <f>AA3</f>
        <v>Summe</v>
      </c>
      <c r="AB44" s="60"/>
      <c r="AC44" s="65" t="s">
        <v>15</v>
      </c>
      <c r="AE44" s="24">
        <f t="shared" si="2"/>
        <v>19.5</v>
      </c>
    </row>
    <row r="45" spans="1:33" ht="26.25" thickBot="1" x14ac:dyDescent="0.25">
      <c r="A45" s="86"/>
      <c r="B45" s="83" t="s">
        <v>2</v>
      </c>
      <c r="C45" s="75" t="str">
        <f t="shared" ref="C45:V45" si="4">IF(COUNT(C6:C39)=0," ",ROUND(SUM(C6:C39)/COUNT(C6:C39),2))</f>
        <v xml:space="preserve"> </v>
      </c>
      <c r="D45" s="75" t="str">
        <f t="shared" si="4"/>
        <v xml:space="preserve"> </v>
      </c>
      <c r="E45" s="75" t="str">
        <f t="shared" si="4"/>
        <v xml:space="preserve"> </v>
      </c>
      <c r="F45" s="75" t="str">
        <f t="shared" si="4"/>
        <v xml:space="preserve"> </v>
      </c>
      <c r="G45" s="75" t="str">
        <f t="shared" si="4"/>
        <v xml:space="preserve"> </v>
      </c>
      <c r="H45" s="75" t="str">
        <f t="shared" si="4"/>
        <v xml:space="preserve"> </v>
      </c>
      <c r="I45" s="75" t="str">
        <f t="shared" si="4"/>
        <v xml:space="preserve"> </v>
      </c>
      <c r="J45" s="75" t="str">
        <f t="shared" si="4"/>
        <v xml:space="preserve"> </v>
      </c>
      <c r="K45" s="75" t="str">
        <f t="shared" si="4"/>
        <v xml:space="preserve"> </v>
      </c>
      <c r="L45" s="75" t="str">
        <f t="shared" si="4"/>
        <v xml:space="preserve"> </v>
      </c>
      <c r="M45" s="75" t="str">
        <f t="shared" si="4"/>
        <v xml:space="preserve"> </v>
      </c>
      <c r="N45" s="75" t="str">
        <f t="shared" si="4"/>
        <v xml:space="preserve"> </v>
      </c>
      <c r="O45" s="75" t="str">
        <f t="shared" si="4"/>
        <v xml:space="preserve"> </v>
      </c>
      <c r="P45" s="75" t="str">
        <f t="shared" si="4"/>
        <v xml:space="preserve"> </v>
      </c>
      <c r="Q45" s="75" t="str">
        <f t="shared" si="4"/>
        <v xml:space="preserve"> </v>
      </c>
      <c r="R45" s="75" t="str">
        <f t="shared" si="4"/>
        <v xml:space="preserve"> </v>
      </c>
      <c r="S45" s="75" t="str">
        <f t="shared" si="4"/>
        <v xml:space="preserve"> </v>
      </c>
      <c r="T45" s="75" t="str">
        <f t="shared" si="4"/>
        <v xml:space="preserve"> </v>
      </c>
      <c r="U45" s="87" t="str">
        <f>IF(COUNT(U6:U39)=0," ",ROUND(SUM(U6:U39)/COUNT(U6:U39),2))</f>
        <v xml:space="preserve"> </v>
      </c>
      <c r="V45" s="75" t="str">
        <f t="shared" si="4"/>
        <v xml:space="preserve"> </v>
      </c>
      <c r="W45" s="89"/>
      <c r="X45" s="75" t="str">
        <f>IF(COUNT(X6:X39)=0," ",ROUND(SUM(X6:X39)/COUNT(X6:X39),2))</f>
        <v xml:space="preserve"> </v>
      </c>
      <c r="Y45" s="89"/>
      <c r="Z45" s="88" t="str">
        <f>IF(COUNT(Z6:Z39)=0," ",ROUND(SUM(Z6:Z39)/COUNT(Z6:Z39),2))</f>
        <v xml:space="preserve"> </v>
      </c>
      <c r="AA45" s="88" t="str">
        <f t="shared" ref="AA45" si="5">IF(COUNT(AA6:AA39)=0," ",ROUND(SUM(AA6:AA39)/COUNT(AA6:AA39),2))</f>
        <v xml:space="preserve"> </v>
      </c>
      <c r="AB45" s="60"/>
      <c r="AC45" s="66" t="s">
        <v>13</v>
      </c>
      <c r="AE45" s="24">
        <f t="shared" si="2"/>
        <v>20</v>
      </c>
    </row>
    <row r="46" spans="1:33" ht="13.5" thickBot="1" x14ac:dyDescent="0.25">
      <c r="A46" s="28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0"/>
      <c r="AC46" s="80" t="str">
        <f>IF(COUNT(AC6:AC39)=0," ",ROUND((SUM(AC6:AC39)/COUNT(AC6:AC39)),2))</f>
        <v xml:space="preserve"> </v>
      </c>
      <c r="AE46" s="24">
        <f t="shared" si="2"/>
        <v>20.5</v>
      </c>
    </row>
    <row r="47" spans="1:33" x14ac:dyDescent="0.2">
      <c r="A47" s="28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0"/>
      <c r="AC47" s="61"/>
      <c r="AE47" s="24">
        <f t="shared" si="2"/>
        <v>21</v>
      </c>
    </row>
    <row r="48" spans="1:33" ht="26.25" thickBot="1" x14ac:dyDescent="0.25">
      <c r="A48" s="28"/>
      <c r="B48" s="83" t="s">
        <v>14</v>
      </c>
      <c r="C48" s="68">
        <v>1</v>
      </c>
      <c r="D48" s="68">
        <v>2</v>
      </c>
      <c r="E48" s="68">
        <v>3</v>
      </c>
      <c r="F48" s="68">
        <v>4</v>
      </c>
      <c r="G48" s="68">
        <v>5</v>
      </c>
      <c r="H48" s="68">
        <v>6</v>
      </c>
      <c r="I48" s="69"/>
      <c r="J48" s="108" t="s">
        <v>34</v>
      </c>
      <c r="K48" s="109"/>
      <c r="L48" s="69"/>
      <c r="M48" s="69"/>
      <c r="N48" s="97" t="s">
        <v>30</v>
      </c>
      <c r="O48" s="97"/>
      <c r="P48" s="97"/>
      <c r="Q48" s="69"/>
      <c r="R48" s="94" t="s">
        <v>24</v>
      </c>
      <c r="S48" s="94"/>
      <c r="T48" s="94"/>
      <c r="U48" s="69"/>
      <c r="V48" s="62">
        <v>1</v>
      </c>
      <c r="W48" s="62">
        <v>2</v>
      </c>
      <c r="X48" s="62">
        <v>3</v>
      </c>
      <c r="Y48" s="62">
        <v>4</v>
      </c>
      <c r="Z48" s="69"/>
      <c r="AA48" s="67"/>
      <c r="AB48" s="67"/>
      <c r="AC48" s="70"/>
      <c r="AE48" s="24">
        <f t="shared" si="2"/>
        <v>21.5</v>
      </c>
      <c r="AF48" s="35"/>
      <c r="AG48" s="35"/>
    </row>
    <row r="49" spans="1:33" ht="24.95" customHeight="1" thickBot="1" x14ac:dyDescent="0.25">
      <c r="A49" s="28"/>
      <c r="B49" s="69"/>
      <c r="C49" s="76" t="str">
        <f>IF(COUNT(AB6:AB39)=0," ",COUNTIF($AB$6:$AB$39,1))</f>
        <v xml:space="preserve"> </v>
      </c>
      <c r="D49" s="77" t="str">
        <f>IF(COUNT(AB6:AB39)=0," ",COUNTIF($AB$6:$AB$39,2))</f>
        <v xml:space="preserve"> </v>
      </c>
      <c r="E49" s="77" t="str">
        <f>IF(COUNT(AB6:AB39)=0," ",COUNTIF($AB$6:$AB$39,3))</f>
        <v xml:space="preserve"> </v>
      </c>
      <c r="F49" s="77" t="str">
        <f>IF(COUNT(AB6:AB39)=0," ",COUNTIF($AB$6:$AB$39,4))</f>
        <v xml:space="preserve"> </v>
      </c>
      <c r="G49" s="77" t="str">
        <f>IF(COUNT(AB6:AB39)=0," ",COUNTIF($AB$6:$AB$39,5))</f>
        <v xml:space="preserve"> </v>
      </c>
      <c r="H49" s="78" t="str">
        <f>IF(COUNT(AB6:AB39)=0," ",COUNTIF($AB$6:$AB$39,6))</f>
        <v xml:space="preserve"> </v>
      </c>
      <c r="I49" s="69"/>
      <c r="J49" s="92" t="str">
        <f>IF(COUNT(AB6:AB39)=0," ",ROUND((SUM(AB6:AB39)/COUNT(AB6:AB39)),2))</f>
        <v xml:space="preserve"> </v>
      </c>
      <c r="K49" s="93"/>
      <c r="L49" s="69"/>
      <c r="M49" s="95" t="s">
        <v>35</v>
      </c>
      <c r="N49" s="96"/>
      <c r="O49" s="96"/>
      <c r="P49" s="96"/>
      <c r="Q49" s="69"/>
      <c r="R49" s="91" t="s">
        <v>31</v>
      </c>
      <c r="S49" s="91"/>
      <c r="T49" s="91"/>
      <c r="U49" s="69"/>
      <c r="V49" s="76">
        <f>SUM(AG5,AH5)</f>
        <v>0</v>
      </c>
      <c r="W49" s="77">
        <f>SUM(AG6,AH6)</f>
        <v>0</v>
      </c>
      <c r="X49" s="77">
        <f>SUM(AG7,AH7)</f>
        <v>0</v>
      </c>
      <c r="Y49" s="77">
        <f>SUM(AG8,AH8)</f>
        <v>0</v>
      </c>
      <c r="Z49" s="69"/>
      <c r="AA49" s="67"/>
      <c r="AB49" s="67"/>
      <c r="AC49" s="70"/>
      <c r="AE49" s="24">
        <f t="shared" si="2"/>
        <v>22</v>
      </c>
      <c r="AF49" s="35"/>
      <c r="AG49" s="35"/>
    </row>
    <row r="50" spans="1:33" ht="24.95" customHeight="1" x14ac:dyDescent="0.2">
      <c r="A50" s="28"/>
      <c r="B50" s="69"/>
      <c r="C50" s="71"/>
      <c r="D50" s="69"/>
      <c r="E50" s="69"/>
      <c r="F50" s="69"/>
      <c r="G50" s="69"/>
      <c r="H50" s="69"/>
      <c r="I50" s="69"/>
      <c r="J50" s="69"/>
      <c r="K50" s="69"/>
      <c r="L50" s="69"/>
      <c r="M50" s="96"/>
      <c r="N50" s="96"/>
      <c r="O50" s="96"/>
      <c r="P50" s="96"/>
      <c r="Q50" s="69"/>
      <c r="R50" s="97" t="s">
        <v>32</v>
      </c>
      <c r="S50" s="97"/>
      <c r="T50" s="97"/>
      <c r="U50" s="98"/>
      <c r="V50" s="79" t="str">
        <f>IF(V49&gt;0,($AG5*$AJ5+$AH5*$AK5)/($AG5+$AH5)," ")</f>
        <v xml:space="preserve"> </v>
      </c>
      <c r="W50" s="79" t="str">
        <f>IF(W49&gt;0,($AG6*$AJ6+$AH6*$AK6)/($AG6+$AH6)," ")</f>
        <v xml:space="preserve"> </v>
      </c>
      <c r="X50" s="79" t="str">
        <f>IF(X49&gt;0,($AG7*$AJ7+$AH7*$AK7)/($AG7+$AH7)," ")</f>
        <v xml:space="preserve"> </v>
      </c>
      <c r="Y50" s="79" t="str">
        <f>IF(Y49&gt;0,($AG8*$AJ8+$AH8*$AK8)/($AG8+$AH8)," ")</f>
        <v xml:space="preserve"> </v>
      </c>
      <c r="Z50" s="69"/>
      <c r="AA50" s="67"/>
      <c r="AB50" s="67"/>
      <c r="AC50" s="70"/>
      <c r="AE50" s="24">
        <f t="shared" si="2"/>
        <v>22.5</v>
      </c>
      <c r="AF50" s="35"/>
      <c r="AG50" s="35"/>
    </row>
    <row r="51" spans="1:33" ht="13.5" thickBot="1" x14ac:dyDescent="0.25">
      <c r="A51" s="28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3"/>
      <c r="S51" s="73"/>
      <c r="T51" s="73"/>
      <c r="U51" s="73"/>
      <c r="V51" s="73"/>
      <c r="W51" s="73"/>
      <c r="X51" s="73"/>
      <c r="Y51" s="73"/>
      <c r="Z51" s="73"/>
      <c r="AA51" s="72"/>
      <c r="AB51" s="72"/>
      <c r="AC51" s="74"/>
      <c r="AE51" s="24">
        <f t="shared" si="2"/>
        <v>23</v>
      </c>
      <c r="AF51" s="35"/>
      <c r="AG51" s="35"/>
    </row>
    <row r="52" spans="1:33" ht="8.25" customHeight="1" thickTop="1" x14ac:dyDescent="0.2">
      <c r="A52" s="28"/>
      <c r="AE52" s="24">
        <f t="shared" si="2"/>
        <v>23.5</v>
      </c>
    </row>
    <row r="53" spans="1:33" hidden="1" x14ac:dyDescent="0.2">
      <c r="AE53" s="24">
        <f t="shared" si="2"/>
        <v>24</v>
      </c>
    </row>
    <row r="54" spans="1:33" hidden="1" x14ac:dyDescent="0.2">
      <c r="AE54" s="24">
        <f t="shared" si="2"/>
        <v>24.5</v>
      </c>
    </row>
    <row r="55" spans="1:33" hidden="1" x14ac:dyDescent="0.2">
      <c r="AE55" s="24">
        <f t="shared" si="2"/>
        <v>25</v>
      </c>
    </row>
    <row r="56" spans="1:33" hidden="1" x14ac:dyDescent="0.2">
      <c r="AE56" s="24">
        <f t="shared" si="2"/>
        <v>25.5</v>
      </c>
    </row>
    <row r="57" spans="1:33" hidden="1" x14ac:dyDescent="0.2">
      <c r="AE57" s="24">
        <f t="shared" si="2"/>
        <v>26</v>
      </c>
    </row>
    <row r="58" spans="1:33" hidden="1" x14ac:dyDescent="0.2">
      <c r="AE58" s="24">
        <f t="shared" si="2"/>
        <v>26.5</v>
      </c>
    </row>
    <row r="59" spans="1:33" hidden="1" x14ac:dyDescent="0.2">
      <c r="AE59" s="24">
        <f t="shared" si="2"/>
        <v>27</v>
      </c>
    </row>
    <row r="60" spans="1:33" hidden="1" x14ac:dyDescent="0.2">
      <c r="AE60" s="24">
        <f t="shared" si="2"/>
        <v>27.5</v>
      </c>
    </row>
    <row r="61" spans="1:33" hidden="1" x14ac:dyDescent="0.2">
      <c r="AE61" s="24">
        <f t="shared" si="2"/>
        <v>28</v>
      </c>
    </row>
    <row r="62" spans="1:33" hidden="1" x14ac:dyDescent="0.2">
      <c r="AE62" s="24"/>
    </row>
    <row r="63" spans="1:33" hidden="1" x14ac:dyDescent="0.2">
      <c r="AE63" s="24"/>
    </row>
  </sheetData>
  <sheetProtection password="CA67" sheet="1" objects="1" scenarios="1" selectLockedCells="1"/>
  <mergeCells count="9">
    <mergeCell ref="AC3:AC5"/>
    <mergeCell ref="C5:AA5"/>
    <mergeCell ref="B42:AC42"/>
    <mergeCell ref="J48:K48"/>
    <mergeCell ref="J49:K49"/>
    <mergeCell ref="R48:T48"/>
    <mergeCell ref="M49:P50"/>
    <mergeCell ref="R50:U50"/>
    <mergeCell ref="N48:P48"/>
  </mergeCells>
  <dataValidations count="10">
    <dataValidation type="list" allowBlank="1" showInputMessage="1" showErrorMessage="1" sqref="O6:O39 H6:H39">
      <formula1>$AE$5:$AE$7</formula1>
    </dataValidation>
    <dataValidation type="list" allowBlank="1" showInputMessage="1" showErrorMessage="1" sqref="AC40">
      <formula1>$AI$7:$AI$12</formula1>
    </dataValidation>
    <dataValidation type="decimal" allowBlank="1" showInputMessage="1" showErrorMessage="1" sqref="AC6:AC39">
      <formula1>1</formula1>
      <formula2>6</formula2>
    </dataValidation>
    <dataValidation type="list" allowBlank="1" showInputMessage="1" showErrorMessage="1" sqref="I6:I39 D6:G39 P6:S39 L6:N39">
      <formula1>$AE$5:$AE$9</formula1>
    </dataValidation>
    <dataValidation type="list" allowBlank="1" showInputMessage="1" showErrorMessage="1" promptTitle="Eingabe der 1. Wahlaufgabe" prompt="Die Nummern der beiden Wahlaufgaben müssen unterschiedlich sein. Nr.1 ist kleiner als Nr.2." sqref="W6:W39">
      <formula1>$AF$6:$AF$9</formula1>
    </dataValidation>
    <dataValidation type="list" allowBlank="1" showInputMessage="1" showErrorMessage="1" promptTitle="Eingabe der 2. Wahlaufgabe" prompt="Die Nummern der beiden Wahlaufgaben müssen unterschiedlich sein und Nr.2 muss größer als Nr.1 sein." sqref="Y6:Y39">
      <formula1>$AF$6:$AF$9</formula1>
    </dataValidation>
    <dataValidation type="list" allowBlank="1" showInputMessage="1" showErrorMessage="1" sqref="C6:C39">
      <formula1>$AE$5:$AE$61</formula1>
    </dataValidation>
    <dataValidation type="list" allowBlank="1" showInputMessage="1" showErrorMessage="1" sqref="T6:T39 K6:K39">
      <formula1>$AE$5:$AE$11</formula1>
    </dataValidation>
    <dataValidation type="list" allowBlank="1" showInputMessage="1" showErrorMessage="1" sqref="V6:V39 X6:X39">
      <formula1>$AE$5:$AE$25</formula1>
    </dataValidation>
    <dataValidation type="list" allowBlank="1" showInputMessage="1" showErrorMessage="1" sqref="J6:J39">
      <formula1>$AE$5:$AE$13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ignoredErrors>
    <ignoredError sqref="U4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2019 Ma_HT_RS10</vt:lpstr>
      <vt:lpstr>'2019 Ma_HT_RS10'!Druckbereich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Math, Michael (MK)</cp:lastModifiedBy>
  <cp:lastPrinted>2010-04-09T11:56:33Z</cp:lastPrinted>
  <dcterms:created xsi:type="dcterms:W3CDTF">2010-03-29T15:59:15Z</dcterms:created>
  <dcterms:modified xsi:type="dcterms:W3CDTF">2019-04-01T12:24:52Z</dcterms:modified>
</cp:coreProperties>
</file>